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'Лист3'!$A$1:$N$45</definedName>
  </definedNames>
  <calcPr fullCalcOnLoad="1"/>
</workbook>
</file>

<file path=xl/sharedStrings.xml><?xml version="1.0" encoding="utf-8"?>
<sst xmlns="http://schemas.openxmlformats.org/spreadsheetml/2006/main" count="102" uniqueCount="81">
  <si>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</si>
  <si>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</si>
  <si>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</si>
  <si>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</si>
  <si>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</si>
  <si>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</si>
  <si>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</si>
  <si>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</si>
  <si>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</si>
  <si>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</si>
  <si>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</si>
  <si>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</si>
  <si>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</si>
  <si>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</si>
  <si>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</si>
  <si>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</si>
  <si>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</si>
  <si>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</si>
  <si>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Поставщик №2  Исх 428 от 03.04.2014г. Вх. 709 от 15.04.14г.</t>
  </si>
  <si>
    <t>1-Ходжаев</t>
  </si>
  <si>
    <t>2-Асоев</t>
  </si>
  <si>
    <t>3-Шалаева</t>
  </si>
  <si>
    <t>Поставщик №3  Исх 427 от 03.04.2014г. Вх. 710 от 15.04.14г.</t>
  </si>
  <si>
    <t>Поставщик №4  Исх 425 от 03.04.2014г. Вх. 707 от 15.04.14г.</t>
  </si>
  <si>
    <t>Поставщик №5  Исх 424 от 03.04.2014г. Вх. 708 от 15.04.14г.</t>
  </si>
  <si>
    <t>"Поставка овощей, фруктов, овощных и фруктовых консервов"</t>
  </si>
  <si>
    <t>Дата подготовки обоснования начальной (максимальной) цены гражданско-правового договора: 30.04.2014 г.</t>
  </si>
  <si>
    <t>Морковь свежая</t>
  </si>
  <si>
    <t>кг</t>
  </si>
  <si>
    <t>содержание нитратов в норме, урожай 2013-2014г.г.,  ГОСТ Р 51782-2001</t>
  </si>
  <si>
    <t>Лук репчатый</t>
  </si>
  <si>
    <t>сухой, без загрязнений, содержание нитратов в норме, урожай 2013-2014г.г., ГОСТ Р-51783-2001</t>
  </si>
  <si>
    <t>Капуста белокочанная</t>
  </si>
  <si>
    <t>Свекла свежая</t>
  </si>
  <si>
    <t>Картофель свежий</t>
  </si>
  <si>
    <t>Яблоки свежие</t>
  </si>
  <si>
    <t>Апельсины свежие</t>
  </si>
  <si>
    <t>Мандарины свежие</t>
  </si>
  <si>
    <t>Бананы свежие</t>
  </si>
  <si>
    <t>Груши свежие</t>
  </si>
  <si>
    <t>Зеленый горошек</t>
  </si>
  <si>
    <t>Томат-паста</t>
  </si>
  <si>
    <t>Джем фруктовый</t>
  </si>
  <si>
    <t>Сок натуральный  или нектар</t>
  </si>
  <si>
    <t>Сок  натуральный или нектар</t>
  </si>
  <si>
    <t>Лимоны</t>
  </si>
  <si>
    <t>Огурцы консервированные</t>
  </si>
  <si>
    <t>Курага</t>
  </si>
  <si>
    <t>Смесь из 6 видов плодов и ягод</t>
  </si>
  <si>
    <t>Шиповник</t>
  </si>
  <si>
    <t>Изюм</t>
  </si>
  <si>
    <t>Кукуруза</t>
  </si>
  <si>
    <t>Томаты</t>
  </si>
  <si>
    <t>ГОСТ 28501-90, плоды чистые, хорошо высушенные, без загрязнения</t>
  </si>
  <si>
    <t>ГОСТ 5104-74-2003, плоды цельные, хорошо высушенные, без загрязнения</t>
  </si>
  <si>
    <t xml:space="preserve"> ГОСТ 1994-93,  плоды цельные, хорошо высушенные, без загрязнения</t>
  </si>
  <si>
    <t>Без косточек, ГОСТ 6882-88, плоды цельные, хорошо высушенные, без загрязнения</t>
  </si>
  <si>
    <t>без загрязнений, содержание нитратов в норме, урожай 2013-2014г.г., ГОСТ Р-51809-2001</t>
  </si>
  <si>
    <t xml:space="preserve"> без загрязнений, содержание нитратов в норме, урожай 2013-2014г.г.,  ГОСТ Р-51811-2001</t>
  </si>
  <si>
    <t>без загрязнений, содержание нитратов в норме, урожай 2013-2014г.г., ГОСТ 51808-2001</t>
  </si>
  <si>
    <t xml:space="preserve"> плоды чистые,  без признаков порчи,  урожай 2013-2014г.г., ГОСТ Р 54697-2011</t>
  </si>
  <si>
    <t>в собственном соку ГОСТ 7231-90, не менее 720гр. не более 750гр., первый сорт, неочищенные от кожицы, без добавления уксуса или уксусной кислоты, без ГМО, в стеклянных банках, упаковка без повреждений</t>
  </si>
  <si>
    <t>Сахарная, консервированная, ГОСТ 1991-01-01, не менее 340гр. не более 420гр., без ГМО, в жестяных банках, упаковка без повреждений</t>
  </si>
  <si>
    <t xml:space="preserve"> консервированный, сорт высший, не менее 400гр. не более 425гр, ГОСТ 54050-2010 без признаков бомбажа</t>
  </si>
  <si>
    <t>не менее 380гр. не более 450 гр, ГОСТ Р 52817-2007, консистенция желеобразная, ягоды разваренные, упаковка без бомбажа</t>
  </si>
  <si>
    <t>Свежие, ГОСТ Р 4429-82, среднего размера, диаметром не менее 110мм не более 120мм, плоды чистые, без признаков порчи, урожай2013-2014г.г.</t>
  </si>
  <si>
    <t>однородная масса, оранжево – красного или малинового цвета, вкус и запах без горечи и пригара, без признаков бомбажа, содержание сухих веществ не более 23%,  без искусственных красителей, стабилизаторов и  крахмала, не менее 750гр не более 1000гр. , ГОСТ</t>
  </si>
  <si>
    <t xml:space="preserve"> без добавления уксуса, не менее 680гр. не более 720 гр, маринад прозрачный без посторонних примесей,  без признаков бомбажа, ГОСТ 20144-74</t>
  </si>
  <si>
    <t>величина плода средняя (не менее 50 не более 200гр),  плоды чистые, без признаков порчи  урожай 20132014г.г,  ГОСТ Р 21713-76 или 21714-76</t>
  </si>
  <si>
    <t>плоды чистые,  без признаков порчи, урожай  2013-2014г.г., ГОСТ Р 51603-2000</t>
  </si>
  <si>
    <t>среднего размера, диаметром  не более 50 мм,,   плоды чистые, 2013-2014г.г, ГОСТ Р 53596-2009</t>
  </si>
  <si>
    <t>плоды чистые, без признаков порчи, среднего размера, диаметром  не более 120мм, урожай 2013-2014г.г., ГОСТ Р 53596-2009</t>
  </si>
  <si>
    <t>усл. бан</t>
  </si>
  <si>
    <t>шт</t>
  </si>
  <si>
    <t>1л, в ассортименте согласно спецификации Заказчика (яблочный, персиковый, абрикосовый, виноградный, вишневый  и т.д.),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</si>
  <si>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200гр, в ассортименте согласно спецификации Заказчика (яблочный, персиковый, абрикосовый, виноградный, вишневый  и т.д.), с содержанием сока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</si>
  <si>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4-Соколова</t>
  </si>
  <si>
    <t>5-СОП</t>
  </si>
  <si>
    <t>не предостав-лено</t>
  </si>
  <si>
    <t>цена за единицу товара, руб</t>
  </si>
  <si>
    <t>УТВЕРЖДАЮ:    Директор Лицея им. Г.Ф. Атякшева ________________ Е.Ю. Павлюк
        М.П.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</si>
</sst>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39</xdr:row>
      <xdr:rowOff>57150</xdr:rowOff>
    </xdr:from>
    <xdr:to>
      <xdr:col>2</xdr:col>
      <xdr:colOff>542925</xdr:colOff>
      <xdr:row>41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67025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zoomScalePageLayoutView="0" workbookViewId="0" topLeftCell="A31">
      <selection activeCell="E36" sqref="E3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1" width="9.4218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37" t="s">
        <v>80</v>
      </c>
      <c r="L1" s="37"/>
      <c r="M1" s="37"/>
      <c r="N1" s="37"/>
    </row>
    <row r="3" spans="1:14" ht="19.5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7.25" customHeight="1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0"/>
    </row>
    <row r="8" spans="1:15" ht="32.25" customHeight="1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0"/>
    </row>
    <row r="9" spans="1:15" ht="15.75">
      <c r="A9" s="36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0"/>
    </row>
    <row r="11" spans="1:14" ht="27" customHeight="1">
      <c r="A11" s="35" t="s">
        <v>6</v>
      </c>
      <c r="B11" s="35" t="s">
        <v>0</v>
      </c>
      <c r="C11" s="31" t="s">
        <v>7</v>
      </c>
      <c r="D11" s="35" t="s">
        <v>5</v>
      </c>
      <c r="E11" s="35" t="s">
        <v>1</v>
      </c>
      <c r="F11" s="35" t="s">
        <v>4</v>
      </c>
      <c r="G11" s="38" t="s">
        <v>2</v>
      </c>
      <c r="H11" s="38"/>
      <c r="I11" s="38"/>
      <c r="J11" s="38"/>
      <c r="K11" s="38"/>
      <c r="L11" s="31" t="s">
        <v>79</v>
      </c>
      <c r="M11" s="35" t="s">
        <v>3</v>
      </c>
      <c r="N11" s="35" t="s">
        <v>10</v>
      </c>
    </row>
    <row r="12" spans="1:20" ht="113.25" customHeight="1">
      <c r="A12" s="35"/>
      <c r="B12" s="35"/>
      <c r="C12" s="32"/>
      <c r="D12" s="35"/>
      <c r="E12" s="35"/>
      <c r="F12" s="35"/>
      <c r="G12" s="14" t="s">
        <v>17</v>
      </c>
      <c r="H12" s="14" t="s">
        <v>18</v>
      </c>
      <c r="I12" s="14" t="s">
        <v>22</v>
      </c>
      <c r="J12" s="14" t="s">
        <v>23</v>
      </c>
      <c r="K12" s="14" t="s">
        <v>24</v>
      </c>
      <c r="L12" s="32"/>
      <c r="M12" s="35"/>
      <c r="N12" s="35"/>
      <c r="T12" t="s">
        <v>19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  <c r="T13" t="s">
        <v>20</v>
      </c>
    </row>
    <row r="14" spans="1:20" ht="67.5" customHeight="1">
      <c r="A14" s="1">
        <v>1</v>
      </c>
      <c r="B14" s="2" t="s">
        <v>27</v>
      </c>
      <c r="C14" s="2" t="s">
        <v>28</v>
      </c>
      <c r="D14" s="25">
        <v>1000</v>
      </c>
      <c r="E14" s="11" t="s">
        <v>29</v>
      </c>
      <c r="F14" s="11">
        <v>5</v>
      </c>
      <c r="G14" s="3">
        <v>40</v>
      </c>
      <c r="H14" s="3">
        <v>40</v>
      </c>
      <c r="I14" s="3">
        <v>40</v>
      </c>
      <c r="J14" s="3">
        <v>45</v>
      </c>
      <c r="K14" s="3">
        <v>35</v>
      </c>
      <c r="L14" s="3">
        <f>N14/D14</f>
        <v>40</v>
      </c>
      <c r="M14" s="4">
        <f>STDEVA(G14:K14)/(SUM(G14:K14)/COUNTIF(G14:K14,"&gt;0"))</f>
        <v>0.08838834764831845</v>
      </c>
      <c r="N14" s="3">
        <f>D14/F14*(SUM(G14:K14))</f>
        <v>40000</v>
      </c>
      <c r="O14" s="29">
        <f>N14/D14</f>
        <v>40</v>
      </c>
      <c r="T14" t="s">
        <v>21</v>
      </c>
    </row>
    <row r="15" spans="1:20" ht="69.75" customHeight="1">
      <c r="A15" s="1">
        <v>2</v>
      </c>
      <c r="B15" s="12" t="s">
        <v>30</v>
      </c>
      <c r="C15" s="1" t="s">
        <v>28</v>
      </c>
      <c r="D15" s="26">
        <v>500</v>
      </c>
      <c r="E15" s="17" t="s">
        <v>31</v>
      </c>
      <c r="F15" s="11">
        <v>5</v>
      </c>
      <c r="G15" s="3">
        <v>40</v>
      </c>
      <c r="H15" s="3">
        <v>40</v>
      </c>
      <c r="I15" s="3">
        <v>40</v>
      </c>
      <c r="J15" s="3">
        <v>50</v>
      </c>
      <c r="K15" s="26">
        <v>40</v>
      </c>
      <c r="L15" s="3">
        <f aca="true" t="shared" si="0" ref="L15:L36">N15/D15</f>
        <v>42</v>
      </c>
      <c r="M15" s="4">
        <f>STDEVA(G15:K15)/(SUM(G15:K15)/COUNTIF(G15:K15,"&gt;0"))</f>
        <v>0.10647942749999</v>
      </c>
      <c r="N15" s="3">
        <f aca="true" t="shared" si="1" ref="N15:N36">D15/F15*(SUM(G15:K15))</f>
        <v>21000</v>
      </c>
      <c r="O15" s="29">
        <f aca="true" t="shared" si="2" ref="O15:O36">N15/D15</f>
        <v>42</v>
      </c>
      <c r="T15" s="28" t="s">
        <v>76</v>
      </c>
    </row>
    <row r="16" spans="1:20" ht="50.25" customHeight="1">
      <c r="A16" s="18">
        <v>3</v>
      </c>
      <c r="B16" s="19" t="s">
        <v>32</v>
      </c>
      <c r="C16" s="21" t="s">
        <v>28</v>
      </c>
      <c r="D16" s="27">
        <v>1500</v>
      </c>
      <c r="E16" s="23" t="s">
        <v>57</v>
      </c>
      <c r="F16" s="22">
        <v>5</v>
      </c>
      <c r="G16" s="3">
        <v>37</v>
      </c>
      <c r="H16" s="3">
        <v>37</v>
      </c>
      <c r="I16" s="3">
        <v>37</v>
      </c>
      <c r="J16" s="3">
        <v>45</v>
      </c>
      <c r="K16" s="26">
        <v>35</v>
      </c>
      <c r="L16" s="3">
        <f t="shared" si="0"/>
        <v>38.2</v>
      </c>
      <c r="M16" s="4">
        <f>STDEVA(G16:K16)/(SUM(G16:K16)/COUNTIF(G16:K16,"&gt;0"))</f>
        <v>0.10206067376763328</v>
      </c>
      <c r="N16" s="3">
        <f t="shared" si="1"/>
        <v>57300</v>
      </c>
      <c r="O16" s="29">
        <f t="shared" si="2"/>
        <v>38.2</v>
      </c>
      <c r="T16" s="28" t="s">
        <v>77</v>
      </c>
    </row>
    <row r="17" spans="1:15" ht="52.5" customHeight="1">
      <c r="A17" s="18">
        <v>4</v>
      </c>
      <c r="B17" s="19" t="s">
        <v>33</v>
      </c>
      <c r="C17" s="3" t="s">
        <v>28</v>
      </c>
      <c r="D17" s="27">
        <v>440</v>
      </c>
      <c r="E17" s="23" t="s">
        <v>58</v>
      </c>
      <c r="F17" s="22">
        <v>5</v>
      </c>
      <c r="G17" s="3">
        <v>45</v>
      </c>
      <c r="H17" s="3">
        <v>45</v>
      </c>
      <c r="I17" s="15">
        <v>45</v>
      </c>
      <c r="J17" s="3">
        <v>50</v>
      </c>
      <c r="K17" s="26">
        <v>40</v>
      </c>
      <c r="L17" s="3">
        <f t="shared" si="0"/>
        <v>45</v>
      </c>
      <c r="M17" s="4">
        <f>STDEVA(G17:K17)/(SUM(G17:K17)/COUNTIF(G17:K17,"&gt;0"))</f>
        <v>0.07856742013183862</v>
      </c>
      <c r="N17" s="3">
        <f t="shared" si="1"/>
        <v>19800</v>
      </c>
      <c r="O17" s="29">
        <f t="shared" si="2"/>
        <v>45</v>
      </c>
    </row>
    <row r="18" spans="1:15" ht="51" customHeight="1">
      <c r="A18" s="18">
        <v>5</v>
      </c>
      <c r="B18" s="19" t="s">
        <v>34</v>
      </c>
      <c r="C18" s="3" t="s">
        <v>28</v>
      </c>
      <c r="D18" s="27">
        <v>3000</v>
      </c>
      <c r="E18" s="23" t="s">
        <v>59</v>
      </c>
      <c r="F18" s="22">
        <v>5</v>
      </c>
      <c r="G18" s="13">
        <v>42</v>
      </c>
      <c r="H18" s="13">
        <v>42</v>
      </c>
      <c r="I18" s="16">
        <v>42</v>
      </c>
      <c r="J18" s="13">
        <v>50</v>
      </c>
      <c r="K18" s="30">
        <v>40</v>
      </c>
      <c r="L18" s="3">
        <f t="shared" si="0"/>
        <v>43.2</v>
      </c>
      <c r="M18" s="4">
        <f aca="true" t="shared" si="3" ref="M18:M35">STDEVA(G18:K18)/(SUM(G18:K18)/COUNTIF(G18:K18,"&gt;0"))</f>
        <v>0.09024809578526764</v>
      </c>
      <c r="N18" s="3">
        <f t="shared" si="1"/>
        <v>129600</v>
      </c>
      <c r="O18" s="29">
        <f t="shared" si="2"/>
        <v>43.2</v>
      </c>
    </row>
    <row r="19" spans="1:15" ht="49.5" customHeight="1">
      <c r="A19" s="18">
        <v>6</v>
      </c>
      <c r="B19" s="19" t="s">
        <v>35</v>
      </c>
      <c r="C19" s="3" t="s">
        <v>28</v>
      </c>
      <c r="D19" s="27">
        <v>1000</v>
      </c>
      <c r="E19" s="23" t="s">
        <v>60</v>
      </c>
      <c r="F19" s="22">
        <v>5</v>
      </c>
      <c r="G19" s="13">
        <v>90</v>
      </c>
      <c r="H19" s="13">
        <v>90</v>
      </c>
      <c r="I19" s="16">
        <v>90</v>
      </c>
      <c r="J19" s="13">
        <v>115</v>
      </c>
      <c r="K19" s="30">
        <v>100</v>
      </c>
      <c r="L19" s="3">
        <f t="shared" si="0"/>
        <v>97</v>
      </c>
      <c r="M19" s="4">
        <f t="shared" si="3"/>
        <v>0.11293248608353941</v>
      </c>
      <c r="N19" s="3">
        <f t="shared" si="1"/>
        <v>97000</v>
      </c>
      <c r="O19" s="29">
        <f t="shared" si="2"/>
        <v>97</v>
      </c>
    </row>
    <row r="20" spans="1:15" ht="78" customHeight="1">
      <c r="A20" s="18">
        <v>7</v>
      </c>
      <c r="B20" s="19" t="s">
        <v>36</v>
      </c>
      <c r="C20" s="3" t="s">
        <v>28</v>
      </c>
      <c r="D20" s="27">
        <v>350</v>
      </c>
      <c r="E20" s="23" t="s">
        <v>71</v>
      </c>
      <c r="F20" s="22">
        <v>5</v>
      </c>
      <c r="G20" s="13">
        <v>90</v>
      </c>
      <c r="H20" s="13">
        <v>90</v>
      </c>
      <c r="I20" s="16">
        <v>90</v>
      </c>
      <c r="J20" s="13">
        <v>100</v>
      </c>
      <c r="K20" s="30">
        <v>90</v>
      </c>
      <c r="L20" s="3">
        <f t="shared" si="0"/>
        <v>92</v>
      </c>
      <c r="M20" s="4">
        <f t="shared" si="3"/>
        <v>0.04861017342390848</v>
      </c>
      <c r="N20" s="3">
        <f t="shared" si="1"/>
        <v>32200</v>
      </c>
      <c r="O20" s="29">
        <f t="shared" si="2"/>
        <v>92</v>
      </c>
    </row>
    <row r="21" spans="1:15" ht="48.75" customHeight="1">
      <c r="A21" s="18">
        <v>8</v>
      </c>
      <c r="B21" s="19" t="s">
        <v>37</v>
      </c>
      <c r="C21" s="3" t="s">
        <v>28</v>
      </c>
      <c r="D21" s="27">
        <v>200</v>
      </c>
      <c r="E21" s="23" t="s">
        <v>70</v>
      </c>
      <c r="F21" s="22">
        <v>5</v>
      </c>
      <c r="G21" s="13">
        <v>120</v>
      </c>
      <c r="H21" s="13">
        <v>120</v>
      </c>
      <c r="I21" s="16">
        <v>120</v>
      </c>
      <c r="J21" s="13">
        <v>130</v>
      </c>
      <c r="K21" s="30">
        <v>120</v>
      </c>
      <c r="L21" s="3">
        <f t="shared" si="0"/>
        <v>122</v>
      </c>
      <c r="M21" s="4">
        <f t="shared" si="3"/>
        <v>0.03665685209016049</v>
      </c>
      <c r="N21" s="3">
        <f t="shared" si="1"/>
        <v>24400</v>
      </c>
      <c r="O21" s="29">
        <f t="shared" si="2"/>
        <v>122</v>
      </c>
    </row>
    <row r="22" spans="1:15" ht="51.75" customHeight="1">
      <c r="A22" s="18">
        <v>9</v>
      </c>
      <c r="B22" s="19" t="s">
        <v>38</v>
      </c>
      <c r="C22" s="3" t="s">
        <v>28</v>
      </c>
      <c r="D22" s="27">
        <v>400</v>
      </c>
      <c r="E22" s="23" t="s">
        <v>69</v>
      </c>
      <c r="F22" s="22">
        <v>5</v>
      </c>
      <c r="G22" s="13">
        <v>85</v>
      </c>
      <c r="H22" s="13">
        <v>85</v>
      </c>
      <c r="I22" s="16">
        <v>85</v>
      </c>
      <c r="J22" s="13">
        <v>100</v>
      </c>
      <c r="K22" s="30">
        <v>90</v>
      </c>
      <c r="L22" s="3">
        <f t="shared" si="0"/>
        <v>89</v>
      </c>
      <c r="M22" s="4">
        <f>STDEVA(G22:K22)/(SUM(G22:K22)/COUNTIF(G22:K22,"&gt;0"))</f>
        <v>0.07324946522699606</v>
      </c>
      <c r="N22" s="3">
        <f t="shared" si="1"/>
        <v>35600</v>
      </c>
      <c r="O22" s="29">
        <f t="shared" si="2"/>
        <v>89</v>
      </c>
    </row>
    <row r="23" spans="1:15" ht="79.5" customHeight="1">
      <c r="A23" s="18">
        <v>10</v>
      </c>
      <c r="B23" s="19" t="s">
        <v>39</v>
      </c>
      <c r="C23" s="3" t="s">
        <v>28</v>
      </c>
      <c r="D23" s="27">
        <v>700</v>
      </c>
      <c r="E23" s="23" t="s">
        <v>68</v>
      </c>
      <c r="F23" s="22">
        <v>5</v>
      </c>
      <c r="G23" s="13">
        <v>120</v>
      </c>
      <c r="H23" s="13">
        <v>120</v>
      </c>
      <c r="I23" s="16">
        <v>120</v>
      </c>
      <c r="J23" s="13">
        <v>120</v>
      </c>
      <c r="K23" s="30">
        <v>110</v>
      </c>
      <c r="L23" s="3">
        <f t="shared" si="0"/>
        <v>118</v>
      </c>
      <c r="M23" s="4">
        <f t="shared" si="3"/>
        <v>0.03789945724575915</v>
      </c>
      <c r="N23" s="3">
        <f t="shared" si="1"/>
        <v>82600</v>
      </c>
      <c r="O23" s="29">
        <f t="shared" si="2"/>
        <v>118</v>
      </c>
    </row>
    <row r="24" spans="1:15" ht="78.75" customHeight="1">
      <c r="A24" s="18">
        <v>11</v>
      </c>
      <c r="B24" s="19" t="s">
        <v>46</v>
      </c>
      <c r="C24" s="3" t="s">
        <v>72</v>
      </c>
      <c r="D24" s="27">
        <v>280</v>
      </c>
      <c r="E24" s="23" t="s">
        <v>67</v>
      </c>
      <c r="F24" s="22">
        <v>5</v>
      </c>
      <c r="G24" s="13">
        <v>100</v>
      </c>
      <c r="H24" s="13">
        <v>100</v>
      </c>
      <c r="I24" s="16">
        <v>100</v>
      </c>
      <c r="J24" s="13">
        <v>170</v>
      </c>
      <c r="K24" s="30">
        <v>150</v>
      </c>
      <c r="L24" s="3">
        <f t="shared" si="0"/>
        <v>124</v>
      </c>
      <c r="M24" s="4">
        <f t="shared" si="3"/>
        <v>0.27109252119309046</v>
      </c>
      <c r="N24" s="3">
        <f t="shared" si="1"/>
        <v>34720</v>
      </c>
      <c r="O24" s="29">
        <f t="shared" si="2"/>
        <v>124</v>
      </c>
    </row>
    <row r="25" spans="1:15" ht="65.25" customHeight="1">
      <c r="A25" s="18">
        <v>12</v>
      </c>
      <c r="B25" s="19" t="s">
        <v>40</v>
      </c>
      <c r="C25" s="3" t="s">
        <v>72</v>
      </c>
      <c r="D25" s="27">
        <v>700</v>
      </c>
      <c r="E25" s="23" t="s">
        <v>63</v>
      </c>
      <c r="F25" s="22">
        <v>5</v>
      </c>
      <c r="G25" s="13">
        <v>50</v>
      </c>
      <c r="H25" s="13">
        <v>50</v>
      </c>
      <c r="I25" s="16">
        <v>50</v>
      </c>
      <c r="J25" s="13">
        <v>55</v>
      </c>
      <c r="K25" s="30">
        <v>45</v>
      </c>
      <c r="L25" s="3">
        <f t="shared" si="0"/>
        <v>50</v>
      </c>
      <c r="M25" s="4">
        <f>STDEVA(G25:K25)/(SUM(G25:K25)/COUNTIF(G25:K25,"&gt;0"))</f>
        <v>0.07071067811865475</v>
      </c>
      <c r="N25" s="3">
        <f t="shared" si="1"/>
        <v>35000</v>
      </c>
      <c r="O25" s="29">
        <f t="shared" si="2"/>
        <v>50</v>
      </c>
    </row>
    <row r="26" spans="1:15" ht="147.75" customHeight="1">
      <c r="A26" s="18">
        <v>13</v>
      </c>
      <c r="B26" s="19" t="s">
        <v>41</v>
      </c>
      <c r="C26" s="3" t="s">
        <v>72</v>
      </c>
      <c r="D26" s="27">
        <v>25</v>
      </c>
      <c r="E26" s="23" t="s">
        <v>66</v>
      </c>
      <c r="F26" s="22">
        <v>5</v>
      </c>
      <c r="G26" s="13">
        <v>145</v>
      </c>
      <c r="H26" s="13">
        <v>145</v>
      </c>
      <c r="I26" s="16">
        <v>145</v>
      </c>
      <c r="J26" s="13">
        <v>220</v>
      </c>
      <c r="K26" s="30">
        <v>210</v>
      </c>
      <c r="L26" s="3">
        <f t="shared" si="0"/>
        <v>173</v>
      </c>
      <c r="M26" s="4">
        <f t="shared" si="3"/>
        <v>0.22256211916969312</v>
      </c>
      <c r="N26" s="3">
        <f t="shared" si="1"/>
        <v>4325</v>
      </c>
      <c r="O26" s="29">
        <f t="shared" si="2"/>
        <v>173</v>
      </c>
    </row>
    <row r="27" spans="1:15" ht="81.75" customHeight="1">
      <c r="A27" s="18">
        <v>14</v>
      </c>
      <c r="B27" s="19" t="s">
        <v>42</v>
      </c>
      <c r="C27" s="3" t="s">
        <v>28</v>
      </c>
      <c r="D27" s="27">
        <v>130</v>
      </c>
      <c r="E27" s="23" t="s">
        <v>64</v>
      </c>
      <c r="F27" s="22">
        <v>5</v>
      </c>
      <c r="G27" s="13">
        <v>210</v>
      </c>
      <c r="H27" s="13">
        <v>210</v>
      </c>
      <c r="I27" s="16">
        <v>210</v>
      </c>
      <c r="J27" s="13">
        <v>250</v>
      </c>
      <c r="K27" s="30">
        <v>240</v>
      </c>
      <c r="L27" s="3">
        <f t="shared" si="0"/>
        <v>224</v>
      </c>
      <c r="M27" s="4">
        <f t="shared" si="3"/>
        <v>0.08702494950722288</v>
      </c>
      <c r="N27" s="3">
        <f t="shared" si="1"/>
        <v>29120</v>
      </c>
      <c r="O27" s="29">
        <f t="shared" si="2"/>
        <v>224</v>
      </c>
    </row>
    <row r="28" spans="1:15" ht="190.5" customHeight="1">
      <c r="A28" s="18">
        <v>15</v>
      </c>
      <c r="B28" s="19" t="s">
        <v>43</v>
      </c>
      <c r="C28" s="21" t="s">
        <v>73</v>
      </c>
      <c r="D28" s="27">
        <v>1000</v>
      </c>
      <c r="E28" s="23" t="s">
        <v>74</v>
      </c>
      <c r="F28" s="22">
        <v>5</v>
      </c>
      <c r="G28" s="13">
        <v>50</v>
      </c>
      <c r="H28" s="13">
        <v>50</v>
      </c>
      <c r="I28" s="16">
        <v>50</v>
      </c>
      <c r="J28" s="13">
        <v>55</v>
      </c>
      <c r="K28" s="30">
        <v>49</v>
      </c>
      <c r="L28" s="3">
        <f t="shared" si="0"/>
        <v>50.8</v>
      </c>
      <c r="M28" s="4">
        <f t="shared" si="3"/>
        <v>0.0469973873476895</v>
      </c>
      <c r="N28" s="3">
        <f t="shared" si="1"/>
        <v>50800</v>
      </c>
      <c r="O28" s="29">
        <f t="shared" si="2"/>
        <v>50.8</v>
      </c>
    </row>
    <row r="29" spans="1:15" ht="190.5" customHeight="1">
      <c r="A29" s="18">
        <v>16</v>
      </c>
      <c r="B29" s="19" t="s">
        <v>44</v>
      </c>
      <c r="C29" s="21" t="s">
        <v>73</v>
      </c>
      <c r="D29" s="27">
        <v>3000</v>
      </c>
      <c r="E29" s="23" t="s">
        <v>75</v>
      </c>
      <c r="F29" s="22">
        <v>5</v>
      </c>
      <c r="G29" s="13">
        <v>20</v>
      </c>
      <c r="H29" s="13">
        <v>20</v>
      </c>
      <c r="I29" s="16">
        <v>20</v>
      </c>
      <c r="J29" s="13">
        <v>25</v>
      </c>
      <c r="K29" s="30">
        <v>17</v>
      </c>
      <c r="L29" s="3">
        <f t="shared" si="0"/>
        <v>20.4</v>
      </c>
      <c r="M29" s="4">
        <f>STDEVA(G29:K29)/(SUM(G29:K29)/COUNTIF(G29:K29,"&gt;0"))</f>
        <v>0.14122412049890093</v>
      </c>
      <c r="N29" s="3">
        <f t="shared" si="1"/>
        <v>61200</v>
      </c>
      <c r="O29" s="29">
        <f t="shared" si="2"/>
        <v>20.4</v>
      </c>
    </row>
    <row r="30" spans="1:15" ht="80.25" customHeight="1">
      <c r="A30" s="18">
        <v>17</v>
      </c>
      <c r="B30" s="20" t="s">
        <v>45</v>
      </c>
      <c r="C30" s="21" t="s">
        <v>28</v>
      </c>
      <c r="D30" s="27">
        <v>30</v>
      </c>
      <c r="E30" s="23" t="s">
        <v>65</v>
      </c>
      <c r="F30" s="22">
        <v>5</v>
      </c>
      <c r="G30" s="13">
        <v>130</v>
      </c>
      <c r="H30" s="13">
        <v>130</v>
      </c>
      <c r="I30" s="16">
        <v>130</v>
      </c>
      <c r="J30" s="13">
        <v>130</v>
      </c>
      <c r="K30" s="30">
        <v>120</v>
      </c>
      <c r="L30" s="3">
        <f t="shared" si="0"/>
        <v>128</v>
      </c>
      <c r="M30" s="4">
        <f t="shared" si="3"/>
        <v>0.034938562148434216</v>
      </c>
      <c r="N30" s="3">
        <f t="shared" si="1"/>
        <v>3840</v>
      </c>
      <c r="O30" s="29">
        <f t="shared" si="2"/>
        <v>128</v>
      </c>
    </row>
    <row r="31" spans="1:15" ht="49.5" customHeight="1">
      <c r="A31" s="18">
        <v>18</v>
      </c>
      <c r="B31" s="19" t="s">
        <v>47</v>
      </c>
      <c r="C31" s="21" t="s">
        <v>28</v>
      </c>
      <c r="D31" s="27">
        <v>60</v>
      </c>
      <c r="E31" s="23" t="s">
        <v>53</v>
      </c>
      <c r="F31" s="22">
        <v>5</v>
      </c>
      <c r="G31" s="13">
        <v>180</v>
      </c>
      <c r="H31" s="13">
        <v>180</v>
      </c>
      <c r="I31" s="16">
        <v>180</v>
      </c>
      <c r="J31" s="13">
        <v>180</v>
      </c>
      <c r="K31" s="30">
        <v>170</v>
      </c>
      <c r="L31" s="3">
        <f t="shared" si="0"/>
        <v>178</v>
      </c>
      <c r="M31" s="4">
        <f>STDEVA(G31:K31)/(SUM(G31:K31)/COUNTIF(G31:K31,"&gt;0"))</f>
        <v>0.025124359297750448</v>
      </c>
      <c r="N31" s="3">
        <f t="shared" si="1"/>
        <v>10680</v>
      </c>
      <c r="O31" s="29">
        <f t="shared" si="2"/>
        <v>178</v>
      </c>
    </row>
    <row r="32" spans="1:15" ht="48.75" customHeight="1">
      <c r="A32" s="18">
        <v>19</v>
      </c>
      <c r="B32" s="19" t="s">
        <v>48</v>
      </c>
      <c r="C32" s="3" t="s">
        <v>28</v>
      </c>
      <c r="D32" s="27">
        <v>30</v>
      </c>
      <c r="E32" s="23" t="s">
        <v>54</v>
      </c>
      <c r="F32" s="22">
        <v>5</v>
      </c>
      <c r="G32" s="13">
        <v>80</v>
      </c>
      <c r="H32" s="13">
        <v>80</v>
      </c>
      <c r="I32" s="16">
        <v>80</v>
      </c>
      <c r="J32" s="13">
        <v>90</v>
      </c>
      <c r="K32" s="30">
        <v>80</v>
      </c>
      <c r="L32" s="3">
        <f t="shared" si="0"/>
        <v>82</v>
      </c>
      <c r="M32" s="4">
        <f t="shared" si="3"/>
        <v>0.05453824335365341</v>
      </c>
      <c r="N32" s="3">
        <f t="shared" si="1"/>
        <v>2460</v>
      </c>
      <c r="O32" s="29">
        <f t="shared" si="2"/>
        <v>82</v>
      </c>
    </row>
    <row r="33" spans="1:15" ht="49.5" customHeight="1">
      <c r="A33" s="18">
        <v>20</v>
      </c>
      <c r="B33" s="19" t="s">
        <v>49</v>
      </c>
      <c r="C33" s="3" t="s">
        <v>28</v>
      </c>
      <c r="D33" s="27">
        <v>50</v>
      </c>
      <c r="E33" s="23" t="s">
        <v>55</v>
      </c>
      <c r="F33" s="22">
        <v>5</v>
      </c>
      <c r="G33" s="13">
        <v>200</v>
      </c>
      <c r="H33" s="13">
        <v>200</v>
      </c>
      <c r="I33" s="16">
        <v>200</v>
      </c>
      <c r="J33" s="13">
        <v>220</v>
      </c>
      <c r="K33" s="30">
        <v>200</v>
      </c>
      <c r="L33" s="3">
        <f t="shared" si="0"/>
        <v>204</v>
      </c>
      <c r="M33" s="4">
        <f t="shared" si="3"/>
        <v>0.043844470147054705</v>
      </c>
      <c r="N33" s="3">
        <f t="shared" si="1"/>
        <v>10200</v>
      </c>
      <c r="O33" s="29">
        <f t="shared" si="2"/>
        <v>204</v>
      </c>
    </row>
    <row r="34" spans="1:15" ht="49.5" customHeight="1">
      <c r="A34" s="18">
        <v>21</v>
      </c>
      <c r="B34" s="20" t="s">
        <v>50</v>
      </c>
      <c r="C34" s="3" t="s">
        <v>28</v>
      </c>
      <c r="D34" s="27">
        <v>40</v>
      </c>
      <c r="E34" s="24" t="s">
        <v>56</v>
      </c>
      <c r="F34" s="22">
        <v>5</v>
      </c>
      <c r="G34" s="13">
        <v>180</v>
      </c>
      <c r="H34" s="13">
        <v>180</v>
      </c>
      <c r="I34" s="16">
        <v>180</v>
      </c>
      <c r="J34" s="13">
        <v>180</v>
      </c>
      <c r="K34" s="30">
        <v>170</v>
      </c>
      <c r="L34" s="3">
        <f t="shared" si="0"/>
        <v>178</v>
      </c>
      <c r="M34" s="4">
        <f t="shared" si="3"/>
        <v>0.025124359297750448</v>
      </c>
      <c r="N34" s="3">
        <f t="shared" si="1"/>
        <v>7120</v>
      </c>
      <c r="O34" s="29">
        <f t="shared" si="2"/>
        <v>178</v>
      </c>
    </row>
    <row r="35" spans="1:15" ht="82.5" customHeight="1">
      <c r="A35" s="18">
        <v>22</v>
      </c>
      <c r="B35" s="19" t="s">
        <v>51</v>
      </c>
      <c r="C35" s="3" t="s">
        <v>72</v>
      </c>
      <c r="D35" s="27">
        <v>400</v>
      </c>
      <c r="E35" s="23" t="s">
        <v>62</v>
      </c>
      <c r="F35" s="22">
        <v>5</v>
      </c>
      <c r="G35" s="13">
        <v>70</v>
      </c>
      <c r="H35" s="13">
        <v>70</v>
      </c>
      <c r="I35" s="16">
        <v>70</v>
      </c>
      <c r="J35" s="13">
        <v>55</v>
      </c>
      <c r="K35" s="30">
        <v>45</v>
      </c>
      <c r="L35" s="3">
        <f t="shared" si="0"/>
        <v>62</v>
      </c>
      <c r="M35" s="4">
        <f t="shared" si="3"/>
        <v>0.18565910376163447</v>
      </c>
      <c r="N35" s="3">
        <f t="shared" si="1"/>
        <v>24800</v>
      </c>
      <c r="O35" s="29">
        <f t="shared" si="2"/>
        <v>62</v>
      </c>
    </row>
    <row r="36" spans="1:15" ht="110.25" customHeight="1">
      <c r="A36" s="18">
        <v>23</v>
      </c>
      <c r="B36" s="19" t="s">
        <v>52</v>
      </c>
      <c r="C36" s="3" t="s">
        <v>72</v>
      </c>
      <c r="D36" s="27">
        <v>250</v>
      </c>
      <c r="E36" s="23" t="s">
        <v>61</v>
      </c>
      <c r="F36" s="22">
        <v>3</v>
      </c>
      <c r="G36" s="13">
        <v>85</v>
      </c>
      <c r="H36" s="13">
        <v>85</v>
      </c>
      <c r="I36" s="16">
        <v>85</v>
      </c>
      <c r="J36" s="13" t="s">
        <v>78</v>
      </c>
      <c r="K36" s="13" t="s">
        <v>78</v>
      </c>
      <c r="L36" s="3">
        <f t="shared" si="0"/>
        <v>85</v>
      </c>
      <c r="M36" s="4">
        <f>STDEVA(G36:I36)/(SUM(G36:I36)/COUNTIF(G36:I36,"&gt;0"))</f>
        <v>0</v>
      </c>
      <c r="N36" s="3">
        <f t="shared" si="1"/>
        <v>21250</v>
      </c>
      <c r="O36" s="29">
        <f t="shared" si="2"/>
        <v>85</v>
      </c>
    </row>
    <row r="37" spans="1:14" ht="15.75">
      <c r="A37" s="40" t="s">
        <v>15</v>
      </c>
      <c r="B37" s="41"/>
      <c r="C37" s="41"/>
      <c r="D37" s="41"/>
      <c r="E37" s="42"/>
      <c r="F37" s="41"/>
      <c r="G37" s="41"/>
      <c r="H37" s="41"/>
      <c r="I37" s="41"/>
      <c r="J37" s="41"/>
      <c r="K37" s="41"/>
      <c r="L37" s="41"/>
      <c r="M37" s="43"/>
      <c r="N37" s="5">
        <f>SUM(N14:N36)</f>
        <v>835015</v>
      </c>
    </row>
    <row r="39" spans="1:2" ht="15.75">
      <c r="A39" s="7" t="s">
        <v>8</v>
      </c>
      <c r="B39" s="7"/>
    </row>
    <row r="43" spans="1:15" ht="106.5" customHeight="1">
      <c r="A43" s="39" t="s">
        <v>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6"/>
    </row>
    <row r="45" ht="15.75">
      <c r="A45" s="7" t="s">
        <v>16</v>
      </c>
    </row>
  </sheetData>
  <sheetProtection/>
  <mergeCells count="18">
    <mergeCell ref="K1:N1"/>
    <mergeCell ref="D11:D12"/>
    <mergeCell ref="B11:B12"/>
    <mergeCell ref="E11:E12"/>
    <mergeCell ref="G11:K11"/>
    <mergeCell ref="A43:N43"/>
    <mergeCell ref="A37:M37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2014-05-13T10:23:46Z</cp:lastPrinted>
  <dcterms:created xsi:type="dcterms:W3CDTF">1996-10-08T23:32:33Z</dcterms:created>
  <dcterms:modified xsi:type="dcterms:W3CDTF">2014-05-15T02:41:05Z</dcterms:modified>
  <cp:category/>
  <cp:version/>
  <cp:contentType/>
  <cp:contentStatus/>
</cp:coreProperties>
</file>